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6\28_апреля_2016\Совет_28_апреля\Костарева_за_2015_бюджет\"/>
    </mc:Choice>
  </mc:AlternateContent>
  <bookViews>
    <workbookView xWindow="0" yWindow="0" windowWidth="11490" windowHeight="5340"/>
  </bookViews>
  <sheets>
    <sheet name="расходы разд подразд" sheetId="1" r:id="rId1"/>
    <sheet name="1" sheetId="3" r:id="rId2"/>
  </sheets>
  <calcPr calcId="152511"/>
</workbook>
</file>

<file path=xl/calcChain.xml><?xml version="1.0" encoding="utf-8"?>
<calcChain xmlns="http://schemas.openxmlformats.org/spreadsheetml/2006/main">
  <c r="F11" i="1" l="1"/>
  <c r="E11" i="1"/>
  <c r="F27" i="1"/>
  <c r="E27" i="1" l="1"/>
  <c r="G15" i="1" l="1"/>
  <c r="F19" i="1"/>
  <c r="F35" i="1" l="1"/>
  <c r="F25" i="1"/>
  <c r="F32" i="1" l="1"/>
  <c r="F17" i="1"/>
  <c r="F30" i="1"/>
  <c r="F38" i="1" l="1"/>
  <c r="F23" i="1"/>
  <c r="F40" i="1" l="1"/>
  <c r="G37" i="1" l="1"/>
  <c r="G13" i="1"/>
  <c r="E35" i="1" l="1"/>
  <c r="G18" i="1"/>
  <c r="E17" i="1"/>
  <c r="G17" i="1" s="1"/>
  <c r="G16" i="1"/>
  <c r="G33" i="1"/>
  <c r="G20" i="1"/>
  <c r="E38" i="1"/>
  <c r="G38" i="1" s="1"/>
  <c r="G39" i="1"/>
  <c r="G31" i="1"/>
  <c r="G21" i="1"/>
  <c r="G14" i="1"/>
  <c r="G36" i="1" l="1"/>
  <c r="G35" i="1"/>
  <c r="G22" i="1"/>
  <c r="E19" i="1"/>
  <c r="G19" i="1" s="1"/>
  <c r="E25" i="1"/>
  <c r="G25" i="1" s="1"/>
  <c r="G26" i="1"/>
  <c r="G27" i="1"/>
  <c r="G29" i="1"/>
  <c r="E32" i="1"/>
  <c r="G32" i="1" s="1"/>
  <c r="G34" i="1"/>
  <c r="E30" i="1"/>
  <c r="G30" i="1" s="1"/>
  <c r="E23" i="1" l="1"/>
  <c r="G23" i="1" s="1"/>
  <c r="G24" i="1"/>
  <c r="G12" i="1"/>
  <c r="E40" i="1" l="1"/>
  <c r="G11" i="1"/>
  <c r="G40" i="1" l="1"/>
</calcChain>
</file>

<file path=xl/sharedStrings.xml><?xml version="1.0" encoding="utf-8"?>
<sst xmlns="http://schemas.openxmlformats.org/spreadsheetml/2006/main" count="64" uniqueCount="63">
  <si>
    <t>Наименование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</si>
  <si>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</si>
  <si>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</si>
  <si>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</si>
  <si>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</si>
  <si>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</si>
  <si>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</si>
  <si>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</si>
  <si>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</si>
  <si>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</si>
  <si>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</si>
  <si>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</si>
  <si>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</si>
  <si>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</si>
  <si>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</si>
  <si>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НАЦИОНАЛЬНАЯ ЭКОНОМИКА</t>
  </si>
  <si>
    <t>0400</t>
  </si>
  <si>
    <t>Другие  вопросы в области национальной экономики</t>
  </si>
  <si>
    <t>0412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</si>
  <si>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</si>
  <si>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</si>
  <si>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</si>
  <si>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</si>
  <si>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</si>
  <si>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</si>
  <si>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</si>
  <si>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Молодежная политика и оздоровление детей</t>
  </si>
  <si>
    <t xml:space="preserve">КУЛЬТУРА,  КИНЕМАТОГРАФИЯ </t>
  </si>
  <si>
    <t>0800</t>
  </si>
  <si>
    <t>Культура</t>
  </si>
  <si>
    <t>0801</t>
  </si>
  <si>
    <t>СОЦИАЛЬНАЯ ПОЛИТИКА</t>
  </si>
  <si>
    <t>Охрана семьи и детства</t>
  </si>
  <si>
    <t>ФИЗИЧЕСКАЯ КУЛЬТУРА И СПОРТ</t>
  </si>
  <si>
    <t>1100</t>
  </si>
  <si>
    <t xml:space="preserve">Массовый спорт </t>
  </si>
  <si>
    <t>1102</t>
  </si>
  <si>
    <t>СРЕДСТВА МАССОВОЙ ИНФОРМАЦИИ</t>
  </si>
  <si>
    <t>Периодическая печать и издательства</t>
  </si>
  <si>
    <t>1202</t>
  </si>
  <si>
    <t>ЖИЛИЩНО-КОММУНАЛЬНОЕ ХОЗЯЙСТВО</t>
  </si>
  <si>
    <t>Социальное обеспечение населения</t>
  </si>
  <si>
    <t>0500</t>
  </si>
  <si>
    <t>Благоустройство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</si>
  <si>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</si>
  <si>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</si>
  <si>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</si>
  <si>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</si>
  <si>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 xml:space="preserve"> 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</si>
  <si>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</si>
  <si>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</si>
  <si>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</si>
  <si>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Код раздела, под-раздела</t>
  </si>
  <si>
    <t>% исполнения</t>
  </si>
  <si>
    <t>тыс.руб.</t>
  </si>
  <si>
    <t xml:space="preserve">Другие вопросы в области физической культуры и спорта
</t>
  </si>
  <si>
    <t>по разделам и подразделам классификации расходов бюджетов</t>
  </si>
  <si>
    <t>Показатели расходов местного бюджета за 2015 год</t>
  </si>
  <si>
    <t>Утвержденный план  на 2015 год</t>
  </si>
  <si>
    <t>Исполнено на отчетную дату</t>
  </si>
  <si>
    <t>Дорожное хозяйство (дорожные фонды)</t>
  </si>
  <si>
    <t>Приложение № 3 к Решению Муниципального Совета  МО город Петергоф</t>
  </si>
  <si>
    <t>от  28.04.2016 года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</si>
</sst>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6" fillId="0" borderId="0" xfId="0" applyFont="1"/>
    <xf numFmtId="164" fontId="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vertical="justify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7" fillId="0" borderId="0" xfId="0" applyFont="1"/>
    <xf numFmtId="10" fontId="1" fillId="0" borderId="0" xfId="0" applyNumberFormat="1" applyFont="1"/>
    <xf numFmtId="10" fontId="1" fillId="0" borderId="1" xfId="0" applyNumberFormat="1" applyFont="1" applyBorder="1"/>
    <xf numFmtId="0" fontId="3" fillId="0" borderId="0" xfId="0" applyNumberFormat="1" applyFont="1" applyAlignment="1">
      <alignment horizontal="center" wrapText="1" shrinkToFit="1"/>
    </xf>
    <xf numFmtId="0" fontId="2" fillId="0" borderId="1" xfId="0" applyNumberFormat="1" applyFont="1" applyBorder="1" applyAlignment="1"/>
    <xf numFmtId="0" fontId="6" fillId="0" borderId="1" xfId="0" applyNumberFormat="1" applyFont="1" applyBorder="1" applyAlignment="1"/>
    <xf numFmtId="0" fontId="1" fillId="0" borderId="0" xfId="0" applyNumberFormat="1" applyFont="1"/>
    <xf numFmtId="0" fontId="1" fillId="0" borderId="0" xfId="0" applyFont="1" applyBorder="1"/>
    <xf numFmtId="10" fontId="1" fillId="0" borderId="0" xfId="0" applyNumberFormat="1" applyFont="1" applyBorder="1"/>
    <xf numFmtId="10" fontId="6" fillId="0" borderId="1" xfId="0" applyNumberFormat="1" applyFont="1" applyBorder="1"/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10" fontId="2" fillId="0" borderId="1" xfId="0" applyNumberFormat="1" applyFont="1" applyBorder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 shrinkToFi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/>
    <xf numFmtId="0" fontId="1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5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 vertical="distributed"/>
    </xf>
    <xf numFmtId="0" fontId="5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left" vertical="distributed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distributed" wrapText="1"/>
    </xf>
    <xf numFmtId="0" fontId="10" fillId="0" borderId="5" xfId="0" applyFont="1" applyBorder="1" applyAlignment="1">
      <alignment horizontal="left" vertical="distributed" wrapText="1"/>
    </xf>
    <xf numFmtId="0" fontId="10" fillId="0" borderId="6" xfId="0" applyFont="1" applyBorder="1" applyAlignment="1">
      <alignment horizontal="left" vertical="distributed" wrapText="1"/>
    </xf>
    <xf numFmtId="0" fontId="2" fillId="0" borderId="3" xfId="0" applyNumberFormat="1" applyFont="1" applyBorder="1" applyAlignment="1">
      <alignment horizontal="center" vertical="distributed"/>
    </xf>
    <xf numFmtId="0" fontId="2" fillId="0" borderId="2" xfId="0" applyNumberFormat="1" applyFont="1" applyBorder="1" applyAlignment="1">
      <alignment horizontal="center" vertical="distributed"/>
    </xf>
    <xf numFmtId="10" fontId="2" fillId="0" borderId="3" xfId="0" applyNumberFormat="1" applyFont="1" applyBorder="1" applyAlignment="1">
      <alignment horizontal="center" vertical="justify"/>
    </xf>
    <xf numFmtId="10" fontId="2" fillId="0" borderId="2" xfId="0" applyNumberFormat="1" applyFont="1" applyBorder="1" applyAlignment="1">
      <alignment horizontal="center" vertical="justify"/>
    </xf>
    <xf numFmtId="164" fontId="2" fillId="0" borderId="3" xfId="0" applyNumberFormat="1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wrapText="1" shrinkToFit="1"/>
    </xf>
    <xf numFmtId="0" fontId="5" fillId="0" borderId="5" xfId="0" applyFont="1" applyBorder="1" applyAlignment="1">
      <alignment horizontal="left" wrapText="1" shrinkToFit="1"/>
    </xf>
    <xf numFmtId="0" fontId="5" fillId="0" borderId="6" xfId="0" applyFont="1" applyBorder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2" zoomScale="143" zoomScaleNormal="143" workbookViewId="0">
      <selection activeCell="C4" sqref="C4:G4"/>
    </sheetView>
  </sheetViews>
  <sheetFormatPr defaultRowHeight="15" x14ac:dyDescent="0.25"/>
  <cols>
    <col min="1" max="2" width="9.140625" style="7"/>
    <col min="3" max="3" width="38.7109375" style="7" customWidth="1"/>
    <col min="4" max="4" width="9.42578125" style="19" customWidth="1"/>
    <col min="5" max="5" width="11.140625" style="3" customWidth="1"/>
    <col min="6" max="6" width="10.85546875" style="1" customWidth="1"/>
    <col min="7" max="7" width="9.140625" style="14"/>
    <col min="8" max="8" width="8.85546875" style="1" customWidth="1"/>
    <col min="9" max="16384" width="9.140625" style="1"/>
  </cols>
  <sheetData>
    <row r="1" spans="1:7" hidden="1" x14ac:dyDescent="0.25">
      <c r="D1" s="30"/>
      <c r="E1" s="31"/>
    </row>
    <row r="2" spans="1:7" ht="2.25" customHeight="1" x14ac:dyDescent="0.25">
      <c r="B2" s="30" t="s">
        <v>48</v>
      </c>
      <c r="C2" s="32"/>
      <c r="D2" s="32"/>
      <c r="E2" s="32"/>
    </row>
    <row r="3" spans="1:7" ht="12.75" customHeight="1" x14ac:dyDescent="0.25">
      <c r="A3" s="33" t="s">
        <v>61</v>
      </c>
      <c r="B3" s="33"/>
      <c r="C3" s="33"/>
      <c r="D3" s="33"/>
      <c r="E3" s="33"/>
      <c r="F3" s="33"/>
      <c r="G3" s="33"/>
    </row>
    <row r="4" spans="1:7" ht="15" customHeight="1" x14ac:dyDescent="0.25">
      <c r="C4" s="28" t="s">
        <v>62</v>
      </c>
      <c r="D4" s="28"/>
      <c r="E4" s="28"/>
      <c r="F4" s="28"/>
      <c r="G4" s="28"/>
    </row>
    <row r="5" spans="1:7" ht="15" customHeight="1" x14ac:dyDescent="0.25">
      <c r="A5" s="27"/>
      <c r="B5" s="27"/>
      <c r="C5" s="26"/>
      <c r="D5" s="26"/>
      <c r="E5" s="26"/>
      <c r="F5" s="26"/>
      <c r="G5" s="26"/>
    </row>
    <row r="6" spans="1:7" s="13" customFormat="1" ht="13.5" customHeight="1" x14ac:dyDescent="0.25">
      <c r="A6" s="29" t="s">
        <v>57</v>
      </c>
      <c r="B6" s="29"/>
      <c r="C6" s="29"/>
      <c r="D6" s="29"/>
      <c r="E6" s="29"/>
      <c r="F6" s="29"/>
      <c r="G6" s="29"/>
    </row>
    <row r="7" spans="1:7" s="13" customFormat="1" ht="15" customHeight="1" x14ac:dyDescent="0.25">
      <c r="A7" s="29" t="s">
        <v>56</v>
      </c>
      <c r="B7" s="29"/>
      <c r="C7" s="29"/>
      <c r="D7" s="29"/>
      <c r="E7" s="29"/>
      <c r="F7" s="29"/>
      <c r="G7" s="29"/>
    </row>
    <row r="8" spans="1:7" ht="15.75" customHeight="1" x14ac:dyDescent="0.3">
      <c r="A8" s="23"/>
      <c r="B8" s="23"/>
      <c r="C8" s="23"/>
      <c r="D8" s="16"/>
      <c r="E8" s="12"/>
      <c r="F8" s="58" t="s">
        <v>54</v>
      </c>
      <c r="G8" s="58"/>
    </row>
    <row r="9" spans="1:7" ht="15" customHeight="1" x14ac:dyDescent="0.25">
      <c r="A9" s="43" t="s">
        <v>0</v>
      </c>
      <c r="B9" s="44"/>
      <c r="C9" s="45"/>
      <c r="D9" s="71" t="s">
        <v>52</v>
      </c>
      <c r="E9" s="75" t="s">
        <v>58</v>
      </c>
      <c r="F9" s="77" t="s">
        <v>59</v>
      </c>
      <c r="G9" s="73" t="s">
        <v>53</v>
      </c>
    </row>
    <row r="10" spans="1:7" ht="43.5" customHeight="1" x14ac:dyDescent="0.25">
      <c r="A10" s="46"/>
      <c r="B10" s="47"/>
      <c r="C10" s="48"/>
      <c r="D10" s="72"/>
      <c r="E10" s="76"/>
      <c r="F10" s="78"/>
      <c r="G10" s="74"/>
    </row>
    <row r="11" spans="1:7" ht="16.5" customHeight="1" x14ac:dyDescent="0.25">
      <c r="A11" s="35" t="s">
        <v>49</v>
      </c>
      <c r="B11" s="35"/>
      <c r="C11" s="35"/>
      <c r="D11" s="4" t="s">
        <v>1</v>
      </c>
      <c r="E11" s="11">
        <f>SUM(E12+E13+E14+E15+E16)</f>
        <v>26833.5</v>
      </c>
      <c r="F11" s="11">
        <f>SUM(F12+F13+F14+F15+F16)</f>
        <v>26814.700000000004</v>
      </c>
      <c r="G11" s="25">
        <f t="shared" ref="G11:G16" si="0">SUM(F11/E11)</f>
        <v>0.99929938323364464</v>
      </c>
    </row>
    <row r="12" spans="1:7" s="2" customFormat="1" ht="51" customHeight="1" x14ac:dyDescent="0.25">
      <c r="A12" s="59" t="s">
        <v>2</v>
      </c>
      <c r="B12" s="60"/>
      <c r="C12" s="61"/>
      <c r="D12" s="5" t="s">
        <v>3</v>
      </c>
      <c r="E12" s="9">
        <v>1172.4000000000001</v>
      </c>
      <c r="F12" s="9">
        <v>1172.3</v>
      </c>
      <c r="G12" s="15">
        <f t="shared" si="0"/>
        <v>0.99991470487888079</v>
      </c>
    </row>
    <row r="13" spans="1:7" ht="65.25" customHeight="1" x14ac:dyDescent="0.25">
      <c r="A13" s="39" t="s">
        <v>4</v>
      </c>
      <c r="B13" s="39"/>
      <c r="C13" s="39"/>
      <c r="D13" s="5" t="s">
        <v>5</v>
      </c>
      <c r="E13" s="8">
        <v>3350.5</v>
      </c>
      <c r="F13" s="8">
        <v>3346.3</v>
      </c>
      <c r="G13" s="15">
        <f t="shared" si="0"/>
        <v>0.9987464557528728</v>
      </c>
    </row>
    <row r="14" spans="1:7" ht="66" customHeight="1" x14ac:dyDescent="0.25">
      <c r="A14" s="39" t="s">
        <v>46</v>
      </c>
      <c r="B14" s="39"/>
      <c r="C14" s="39"/>
      <c r="D14" s="6" t="s">
        <v>8</v>
      </c>
      <c r="E14" s="9">
        <v>19760.599999999999</v>
      </c>
      <c r="F14" s="9">
        <v>19759.2</v>
      </c>
      <c r="G14" s="15">
        <f>SUM(F14/E14)</f>
        <v>0.99992915194882759</v>
      </c>
    </row>
    <row r="15" spans="1:7" ht="21.75" customHeight="1" x14ac:dyDescent="0.25">
      <c r="A15" s="49" t="s">
        <v>9</v>
      </c>
      <c r="B15" s="49"/>
      <c r="C15" s="49"/>
      <c r="D15" s="6" t="s">
        <v>10</v>
      </c>
      <c r="E15" s="9">
        <v>10</v>
      </c>
      <c r="F15" s="9">
        <v>0</v>
      </c>
      <c r="G15" s="15">
        <f t="shared" ref="G15" si="1">SUM(F15/E15)</f>
        <v>0</v>
      </c>
    </row>
    <row r="16" spans="1:7" s="2" customFormat="1" ht="20.25" customHeight="1" x14ac:dyDescent="0.25">
      <c r="A16" s="59" t="s">
        <v>6</v>
      </c>
      <c r="B16" s="60"/>
      <c r="C16" s="61"/>
      <c r="D16" s="6" t="s">
        <v>7</v>
      </c>
      <c r="E16" s="9">
        <v>2540</v>
      </c>
      <c r="F16" s="9">
        <v>2536.9</v>
      </c>
      <c r="G16" s="15">
        <f t="shared" si="0"/>
        <v>0.99877952755905519</v>
      </c>
    </row>
    <row r="17" spans="1:7" s="2" customFormat="1" ht="34.5" customHeight="1" x14ac:dyDescent="0.25">
      <c r="A17" s="35" t="s">
        <v>11</v>
      </c>
      <c r="B17" s="35"/>
      <c r="C17" s="35"/>
      <c r="D17" s="4" t="s">
        <v>12</v>
      </c>
      <c r="E17" s="11">
        <f>SUM(E18)</f>
        <v>568.29999999999995</v>
      </c>
      <c r="F17" s="11">
        <f>SUM(F18)</f>
        <v>567.9</v>
      </c>
      <c r="G17" s="25">
        <f t="shared" ref="G17:G18" si="2">SUM(F17/E17)</f>
        <v>0.99929614640154851</v>
      </c>
    </row>
    <row r="18" spans="1:7" ht="54" customHeight="1" x14ac:dyDescent="0.25">
      <c r="A18" s="39" t="s">
        <v>13</v>
      </c>
      <c r="B18" s="39"/>
      <c r="C18" s="39"/>
      <c r="D18" s="6" t="s">
        <v>14</v>
      </c>
      <c r="E18" s="9">
        <v>568.29999999999995</v>
      </c>
      <c r="F18" s="9">
        <v>567.9</v>
      </c>
      <c r="G18" s="15">
        <f t="shared" si="2"/>
        <v>0.99929614640154851</v>
      </c>
    </row>
    <row r="19" spans="1:7" s="2" customFormat="1" ht="21" customHeight="1" x14ac:dyDescent="0.25">
      <c r="A19" s="50" t="s">
        <v>15</v>
      </c>
      <c r="B19" s="51"/>
      <c r="C19" s="52"/>
      <c r="D19" s="4" t="s">
        <v>16</v>
      </c>
      <c r="E19" s="11">
        <f>SUM(E20+E21+E22)</f>
        <v>56660.5</v>
      </c>
      <c r="F19" s="11">
        <f>SUM(F20+F21+F22)</f>
        <v>55859.799999999996</v>
      </c>
      <c r="G19" s="25">
        <f t="shared" ref="G19:G21" si="3">SUM(F19/E19)</f>
        <v>0.98586846215617574</v>
      </c>
    </row>
    <row r="20" spans="1:7" ht="21" customHeight="1" x14ac:dyDescent="0.25">
      <c r="A20" s="36" t="s">
        <v>45</v>
      </c>
      <c r="B20" s="53"/>
      <c r="C20" s="54"/>
      <c r="D20" s="6" t="s">
        <v>44</v>
      </c>
      <c r="E20" s="9">
        <v>1701.7</v>
      </c>
      <c r="F20" s="9">
        <v>1700.1</v>
      </c>
      <c r="G20" s="15">
        <f t="shared" si="3"/>
        <v>0.99905976376564609</v>
      </c>
    </row>
    <row r="21" spans="1:7" s="2" customFormat="1" ht="22.5" customHeight="1" x14ac:dyDescent="0.25">
      <c r="A21" s="68" t="s">
        <v>60</v>
      </c>
      <c r="B21" s="69"/>
      <c r="C21" s="70"/>
      <c r="D21" s="6" t="s">
        <v>47</v>
      </c>
      <c r="E21" s="9">
        <v>54855.8</v>
      </c>
      <c r="F21" s="9">
        <v>54056.7</v>
      </c>
      <c r="G21" s="15">
        <f t="shared" si="3"/>
        <v>0.98543271632170149</v>
      </c>
    </row>
    <row r="22" spans="1:7" ht="26.25" customHeight="1" x14ac:dyDescent="0.25">
      <c r="A22" s="39" t="s">
        <v>17</v>
      </c>
      <c r="B22" s="39"/>
      <c r="C22" s="39"/>
      <c r="D22" s="6" t="s">
        <v>18</v>
      </c>
      <c r="E22" s="9">
        <v>103</v>
      </c>
      <c r="F22" s="9">
        <v>103</v>
      </c>
      <c r="G22" s="15">
        <f t="shared" ref="G22:G24" si="4">SUM(F22/E22)</f>
        <v>1</v>
      </c>
    </row>
    <row r="23" spans="1:7" ht="19.5" customHeight="1" x14ac:dyDescent="0.25">
      <c r="A23" s="65" t="s">
        <v>40</v>
      </c>
      <c r="B23" s="66"/>
      <c r="C23" s="67"/>
      <c r="D23" s="4" t="s">
        <v>42</v>
      </c>
      <c r="E23" s="11">
        <f>E24</f>
        <v>171457.8</v>
      </c>
      <c r="F23" s="11">
        <f>F24</f>
        <v>160810.5</v>
      </c>
      <c r="G23" s="25">
        <f t="shared" si="4"/>
        <v>0.93790133782190144</v>
      </c>
    </row>
    <row r="24" spans="1:7" s="2" customFormat="1" ht="21" customHeight="1" x14ac:dyDescent="0.25">
      <c r="A24" s="36" t="s">
        <v>43</v>
      </c>
      <c r="B24" s="37"/>
      <c r="C24" s="38"/>
      <c r="D24" s="6" t="s">
        <v>19</v>
      </c>
      <c r="E24" s="9">
        <v>171457.8</v>
      </c>
      <c r="F24" s="9">
        <v>160810.5</v>
      </c>
      <c r="G24" s="22">
        <f t="shared" si="4"/>
        <v>0.93790133782190144</v>
      </c>
    </row>
    <row r="25" spans="1:7" ht="19.5" customHeight="1" x14ac:dyDescent="0.25">
      <c r="A25" s="50" t="s">
        <v>20</v>
      </c>
      <c r="B25" s="51"/>
      <c r="C25" s="52"/>
      <c r="D25" s="4" t="s">
        <v>21</v>
      </c>
      <c r="E25" s="11">
        <f t="shared" ref="E25:F25" si="5">E26</f>
        <v>295.8</v>
      </c>
      <c r="F25" s="11">
        <f t="shared" si="5"/>
        <v>295.7</v>
      </c>
      <c r="G25" s="25">
        <f t="shared" ref="G25:G30" si="6">SUM(F25/E25)</f>
        <v>0.9996619337390128</v>
      </c>
    </row>
    <row r="26" spans="1:7" s="2" customFormat="1" ht="27" customHeight="1" x14ac:dyDescent="0.25">
      <c r="A26" s="59" t="s">
        <v>22</v>
      </c>
      <c r="B26" s="60"/>
      <c r="C26" s="61"/>
      <c r="D26" s="6" t="s">
        <v>23</v>
      </c>
      <c r="E26" s="9">
        <v>295.8</v>
      </c>
      <c r="F26" s="9">
        <v>295.7</v>
      </c>
      <c r="G26" s="15">
        <f t="shared" si="6"/>
        <v>0.9996619337390128</v>
      </c>
    </row>
    <row r="27" spans="1:7" ht="18" customHeight="1" x14ac:dyDescent="0.25">
      <c r="A27" s="40" t="s">
        <v>24</v>
      </c>
      <c r="B27" s="41"/>
      <c r="C27" s="42"/>
      <c r="D27" s="4" t="s">
        <v>25</v>
      </c>
      <c r="E27" s="11">
        <f>SUM(E28+E29)</f>
        <v>6873.8</v>
      </c>
      <c r="F27" s="11">
        <f>SUM(F28+F29)</f>
        <v>6873.4</v>
      </c>
      <c r="G27" s="25">
        <f t="shared" si="6"/>
        <v>0.99994180802467336</v>
      </c>
    </row>
    <row r="28" spans="1:7" ht="33" customHeight="1" x14ac:dyDescent="0.25">
      <c r="A28" s="62" t="s">
        <v>51</v>
      </c>
      <c r="B28" s="63"/>
      <c r="C28" s="64"/>
      <c r="D28" s="6" t="s">
        <v>50</v>
      </c>
      <c r="E28" s="9">
        <v>350.3</v>
      </c>
      <c r="F28" s="9">
        <v>350.2</v>
      </c>
      <c r="G28" s="15">
        <v>0</v>
      </c>
    </row>
    <row r="29" spans="1:7" ht="19.5" customHeight="1" x14ac:dyDescent="0.25">
      <c r="A29" s="39" t="s">
        <v>26</v>
      </c>
      <c r="B29" s="39"/>
      <c r="C29" s="39"/>
      <c r="D29" s="6">
        <v>707</v>
      </c>
      <c r="E29" s="9">
        <v>6523.5</v>
      </c>
      <c r="F29" s="9">
        <v>6523.2</v>
      </c>
      <c r="G29" s="15">
        <f t="shared" si="6"/>
        <v>0.9999540124166475</v>
      </c>
    </row>
    <row r="30" spans="1:7" s="10" customFormat="1" ht="19.5" customHeight="1" x14ac:dyDescent="0.25">
      <c r="A30" s="40" t="s">
        <v>27</v>
      </c>
      <c r="B30" s="41"/>
      <c r="C30" s="42"/>
      <c r="D30" s="4" t="s">
        <v>28</v>
      </c>
      <c r="E30" s="11">
        <f>E31</f>
        <v>24234.5</v>
      </c>
      <c r="F30" s="11">
        <f>F31</f>
        <v>24233.599999999999</v>
      </c>
      <c r="G30" s="25">
        <f t="shared" si="6"/>
        <v>0.99996286286079761</v>
      </c>
    </row>
    <row r="31" spans="1:7" s="24" customFormat="1" ht="25.5" customHeight="1" x14ac:dyDescent="0.25">
      <c r="A31" s="49" t="s">
        <v>29</v>
      </c>
      <c r="B31" s="49"/>
      <c r="C31" s="49"/>
      <c r="D31" s="6" t="s">
        <v>30</v>
      </c>
      <c r="E31" s="9">
        <v>24234.5</v>
      </c>
      <c r="F31" s="9">
        <v>24233.599999999999</v>
      </c>
      <c r="G31" s="15">
        <f t="shared" ref="G31:G34" si="7">SUM(F31/E31)</f>
        <v>0.99996286286079761</v>
      </c>
    </row>
    <row r="32" spans="1:7" s="2" customFormat="1" ht="20.25" customHeight="1" x14ac:dyDescent="0.25">
      <c r="A32" s="50" t="s">
        <v>31</v>
      </c>
      <c r="B32" s="51"/>
      <c r="C32" s="52"/>
      <c r="D32" s="17">
        <v>1000</v>
      </c>
      <c r="E32" s="11">
        <f>SUM(E33+E34)</f>
        <v>21498.6</v>
      </c>
      <c r="F32" s="11">
        <f>SUM(F33+F34)</f>
        <v>21020.600000000002</v>
      </c>
      <c r="G32" s="25">
        <f t="shared" si="7"/>
        <v>0.97776599406472997</v>
      </c>
    </row>
    <row r="33" spans="1:7" ht="25.5" customHeight="1" x14ac:dyDescent="0.25">
      <c r="A33" s="55" t="s">
        <v>41</v>
      </c>
      <c r="B33" s="56"/>
      <c r="C33" s="57"/>
      <c r="D33" s="18">
        <v>1003</v>
      </c>
      <c r="E33" s="9">
        <v>594.1</v>
      </c>
      <c r="F33" s="9">
        <v>593.9</v>
      </c>
      <c r="G33" s="15">
        <f t="shared" si="7"/>
        <v>0.99966335633731684</v>
      </c>
    </row>
    <row r="34" spans="1:7" ht="20.25" customHeight="1" x14ac:dyDescent="0.25">
      <c r="A34" s="55" t="s">
        <v>32</v>
      </c>
      <c r="B34" s="56"/>
      <c r="C34" s="57"/>
      <c r="D34" s="18">
        <v>1004</v>
      </c>
      <c r="E34" s="9">
        <v>20904.5</v>
      </c>
      <c r="F34" s="9">
        <v>20426.7</v>
      </c>
      <c r="G34" s="15">
        <f t="shared" si="7"/>
        <v>0.97714367719868933</v>
      </c>
    </row>
    <row r="35" spans="1:7" s="2" customFormat="1" ht="17.25" customHeight="1" x14ac:dyDescent="0.25">
      <c r="A35" s="35" t="s">
        <v>33</v>
      </c>
      <c r="B35" s="35"/>
      <c r="C35" s="35"/>
      <c r="D35" s="4" t="s">
        <v>34</v>
      </c>
      <c r="E35" s="11">
        <f>SUM(E36+E37)</f>
        <v>17723.400000000001</v>
      </c>
      <c r="F35" s="11">
        <f>SUM(F36+F37)</f>
        <v>17723.099999999999</v>
      </c>
      <c r="G35" s="25">
        <f t="shared" ref="G35:G39" si="8">SUM(F35/E35)</f>
        <v>0.9999830732252275</v>
      </c>
    </row>
    <row r="36" spans="1:7" s="2" customFormat="1" ht="24" customHeight="1" x14ac:dyDescent="0.25">
      <c r="A36" s="68" t="s">
        <v>35</v>
      </c>
      <c r="B36" s="79"/>
      <c r="C36" s="80"/>
      <c r="D36" s="6" t="s">
        <v>36</v>
      </c>
      <c r="E36" s="9">
        <v>17154.5</v>
      </c>
      <c r="F36" s="9">
        <v>17154.3</v>
      </c>
      <c r="G36" s="15">
        <f t="shared" si="8"/>
        <v>0.99998834125156655</v>
      </c>
    </row>
    <row r="37" spans="1:7" ht="33.75" customHeight="1" x14ac:dyDescent="0.25">
      <c r="A37" s="68" t="s">
        <v>55</v>
      </c>
      <c r="B37" s="79"/>
      <c r="C37" s="80"/>
      <c r="D37" s="6">
        <v>1105</v>
      </c>
      <c r="E37" s="9">
        <v>568.9</v>
      </c>
      <c r="F37" s="9">
        <v>568.79999999999995</v>
      </c>
      <c r="G37" s="15">
        <f t="shared" si="8"/>
        <v>0.99982422218316047</v>
      </c>
    </row>
    <row r="38" spans="1:7" ht="17.25" customHeight="1" x14ac:dyDescent="0.25">
      <c r="A38" s="65" t="s">
        <v>37</v>
      </c>
      <c r="B38" s="81"/>
      <c r="C38" s="82"/>
      <c r="D38" s="4">
        <v>1200</v>
      </c>
      <c r="E38" s="11">
        <f>E39</f>
        <v>3918</v>
      </c>
      <c r="F38" s="11">
        <f>F39</f>
        <v>3917.7</v>
      </c>
      <c r="G38" s="25">
        <f t="shared" si="8"/>
        <v>0.99992343032159259</v>
      </c>
    </row>
    <row r="39" spans="1:7" ht="13.5" customHeight="1" x14ac:dyDescent="0.25">
      <c r="A39" s="83" t="s">
        <v>38</v>
      </c>
      <c r="B39" s="84"/>
      <c r="C39" s="85"/>
      <c r="D39" s="6" t="s">
        <v>39</v>
      </c>
      <c r="E39" s="9">
        <v>3918</v>
      </c>
      <c r="F39" s="9">
        <v>3917.7</v>
      </c>
      <c r="G39" s="15">
        <f t="shared" si="8"/>
        <v>0.99992343032159259</v>
      </c>
    </row>
    <row r="40" spans="1:7" x14ac:dyDescent="0.25">
      <c r="A40" s="86"/>
      <c r="B40" s="86"/>
      <c r="C40" s="86"/>
      <c r="D40" s="86"/>
      <c r="E40" s="11">
        <f>SUM(E38+E35+E32+E30+E27+E25+E23+E19+E17+E11)</f>
        <v>330064.2</v>
      </c>
      <c r="F40" s="11">
        <f>SUM(F38+F35+F32+F30+F27+F25+F23+F19+F17+F11)</f>
        <v>318117</v>
      </c>
      <c r="G40" s="25">
        <f t="shared" ref="G40" si="9">SUM(F40/E40)</f>
        <v>0.96380340551928989</v>
      </c>
    </row>
    <row r="41" spans="1:7" x14ac:dyDescent="0.25">
      <c r="A41" s="34"/>
      <c r="B41" s="34"/>
      <c r="F41" s="20"/>
      <c r="G41" s="21"/>
    </row>
    <row r="42" spans="1:7" x14ac:dyDescent="0.25">
      <c r="A42" s="87" t="s">
        <v>48</v>
      </c>
      <c r="B42" s="87"/>
      <c r="C42" s="88"/>
      <c r="D42" s="88"/>
      <c r="E42" s="89"/>
      <c r="F42" s="20"/>
      <c r="G42" s="21"/>
    </row>
    <row r="43" spans="1:7" x14ac:dyDescent="0.25">
      <c r="A43" s="34"/>
      <c r="B43" s="34"/>
    </row>
    <row r="44" spans="1:7" x14ac:dyDescent="0.25">
      <c r="A44" s="90"/>
      <c r="B44" s="90"/>
      <c r="C44" s="90"/>
      <c r="D44" s="90"/>
      <c r="E44" s="90"/>
      <c r="F44" s="90"/>
    </row>
    <row r="45" spans="1:7" x14ac:dyDescent="0.25">
      <c r="A45" s="34"/>
      <c r="B45" s="34"/>
    </row>
    <row r="46" spans="1:7" x14ac:dyDescent="0.25">
      <c r="A46" s="88"/>
      <c r="B46" s="88"/>
      <c r="C46" s="89"/>
      <c r="D46" s="89"/>
    </row>
    <row r="47" spans="1:7" x14ac:dyDescent="0.25">
      <c r="A47" s="34"/>
      <c r="B47" s="34"/>
    </row>
    <row r="48" spans="1:7" x14ac:dyDescent="0.25">
      <c r="A48" s="34"/>
      <c r="B48" s="34"/>
    </row>
    <row r="49" spans="1:2" x14ac:dyDescent="0.25">
      <c r="A49" s="34"/>
      <c r="B49" s="34"/>
    </row>
    <row r="50" spans="1:2" x14ac:dyDescent="0.25">
      <c r="A50" s="34"/>
      <c r="B50" s="34"/>
    </row>
    <row r="51" spans="1:2" x14ac:dyDescent="0.25">
      <c r="A51" s="34"/>
      <c r="B51" s="34"/>
    </row>
    <row r="52" spans="1:2" x14ac:dyDescent="0.25">
      <c r="A52" s="34"/>
      <c r="B52" s="34"/>
    </row>
    <row r="53" spans="1:2" x14ac:dyDescent="0.25">
      <c r="A53" s="34"/>
      <c r="B53" s="34"/>
    </row>
    <row r="54" spans="1:2" x14ac:dyDescent="0.25">
      <c r="A54" s="34"/>
      <c r="B54" s="34"/>
    </row>
    <row r="55" spans="1:2" x14ac:dyDescent="0.25">
      <c r="A55" s="34"/>
      <c r="B55" s="34"/>
    </row>
    <row r="56" spans="1:2" x14ac:dyDescent="0.25">
      <c r="A56" s="34"/>
      <c r="B56" s="34"/>
    </row>
  </sheetData>
  <mergeCells count="58">
    <mergeCell ref="A36:C36"/>
    <mergeCell ref="A38:C38"/>
    <mergeCell ref="A39:C39"/>
    <mergeCell ref="A37:C37"/>
    <mergeCell ref="A56:B56"/>
    <mergeCell ref="A48:B48"/>
    <mergeCell ref="A49:B49"/>
    <mergeCell ref="A54:B54"/>
    <mergeCell ref="A55:B55"/>
    <mergeCell ref="A43:B43"/>
    <mergeCell ref="A41:B41"/>
    <mergeCell ref="A40:D40"/>
    <mergeCell ref="A42:E42"/>
    <mergeCell ref="A46:D46"/>
    <mergeCell ref="A44:F44"/>
    <mergeCell ref="A45:B45"/>
    <mergeCell ref="F8:G8"/>
    <mergeCell ref="A26:C26"/>
    <mergeCell ref="A29:C29"/>
    <mergeCell ref="A25:C25"/>
    <mergeCell ref="A18:C18"/>
    <mergeCell ref="A27:C27"/>
    <mergeCell ref="A28:C28"/>
    <mergeCell ref="A23:C23"/>
    <mergeCell ref="A21:C21"/>
    <mergeCell ref="A16:C16"/>
    <mergeCell ref="D9:D10"/>
    <mergeCell ref="G9:G10"/>
    <mergeCell ref="A12:C12"/>
    <mergeCell ref="A13:C13"/>
    <mergeCell ref="E9:E10"/>
    <mergeCell ref="F9:F10"/>
    <mergeCell ref="A35:C35"/>
    <mergeCell ref="A24:C24"/>
    <mergeCell ref="A22:C22"/>
    <mergeCell ref="A30:C30"/>
    <mergeCell ref="A9:C10"/>
    <mergeCell ref="A15:C15"/>
    <mergeCell ref="A19:C19"/>
    <mergeCell ref="A17:C17"/>
    <mergeCell ref="A20:C20"/>
    <mergeCell ref="A11:C11"/>
    <mergeCell ref="A31:C31"/>
    <mergeCell ref="A32:C32"/>
    <mergeCell ref="A34:C34"/>
    <mergeCell ref="A33:C33"/>
    <mergeCell ref="A14:C14"/>
    <mergeCell ref="A53:B53"/>
    <mergeCell ref="A50:B50"/>
    <mergeCell ref="A47:B47"/>
    <mergeCell ref="A51:B51"/>
    <mergeCell ref="A52:B52"/>
    <mergeCell ref="C4:G4"/>
    <mergeCell ref="A6:G6"/>
    <mergeCell ref="A7:G7"/>
    <mergeCell ref="D1:E1"/>
    <mergeCell ref="B2:E2"/>
    <mergeCell ref="A3:G3"/>
  </mergeCells>
  <phoneticPr fontId="0" type="noConversion"/>
  <pageMargins left="0.39370078740157483" right="0.19685039370078741" top="0.39370078740157483" bottom="0.39370078740157483" header="0.11811023622047245" footer="0.11811023622047245"/>
  <pageSetup paperSize="9" orientation="portrait" r:id="rId1"/>
  <ignoredErrors>
    <ignoredError sqref="D11:D12 D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8" sqref="H8"/>
    </sheetView>
  </sheetViews>
  <sheetFormatPr defaultRowHeight="15" x14ac:dyDescent="0.2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разд подразд</vt:lpstr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2016-04-27T08:38:28Z</cp:lastPrinted>
  <dcterms:created xsi:type="dcterms:W3CDTF">2011-06-28T07:51:13Z</dcterms:created>
  <dcterms:modified xsi:type="dcterms:W3CDTF">2016-04-29T12:44:41Z</dcterms:modified>
</cp:coreProperties>
</file>